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900\Downloads\"/>
    </mc:Choice>
  </mc:AlternateContent>
  <bookViews>
    <workbookView xWindow="0" yWindow="0" windowWidth="22740" windowHeight="11715" activeTab="2"/>
  </bookViews>
  <sheets>
    <sheet name="Istruzioni" sheetId="1" r:id="rId1"/>
    <sheet name="Foglio4" sheetId="4" r:id="rId2"/>
    <sheet name="Scheda B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3" l="1"/>
  <c r="Y9" i="3" s="1"/>
  <c r="V8" i="3"/>
  <c r="Y7" i="3"/>
  <c r="Y6" i="3"/>
  <c r="Y5" i="3"/>
  <c r="Y3" i="3"/>
  <c r="W8" i="3" l="1"/>
  <c r="X8" i="3" s="1"/>
  <c r="Y8" i="3" l="1"/>
</calcChain>
</file>

<file path=xl/sharedStrings.xml><?xml version="1.0" encoding="utf-8"?>
<sst xmlns="http://schemas.openxmlformats.org/spreadsheetml/2006/main" count="239" uniqueCount="159">
  <si>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</si>
  <si>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</si>
  <si>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</si>
  <si>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</si>
  <si>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</si>
  <si>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</si>
  <si>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</si>
  <si>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</si>
  <si>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</si>
  <si>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</si>
  <si>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</si>
  <si>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</si>
  <si>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</si>
  <si>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</si>
  <si>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</si>
  <si>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</si>
  <si>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</si>
  <si>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</si>
  <si>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</si>
  <si>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</si>
  <si>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</si>
  <si>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</si>
  <si>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</si>
  <si>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</si>
  <si>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</si>
  <si>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</si>
  <si>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</si>
  <si>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</si>
  <si>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</si>
  <si>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</si>
  <si>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</si>
  <si>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</si>
  <si>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</si>
  <si>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</si>
  <si>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</si>
  <si>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</si>
  <si>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</si>
  <si>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</si>
  <si>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</si>
  <si>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</si>
  <si>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</si>
  <si>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</si>
  <si>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</si>
  <si>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80013890324201700001</t>
  </si>
  <si>
    <t>80013890324</t>
  </si>
  <si>
    <t>001</t>
  </si>
  <si>
    <t>no</t>
  </si>
  <si>
    <t>Friuli Venezia Giulia</t>
  </si>
  <si>
    <t>servizi</t>
  </si>
  <si>
    <t>92511000-6</t>
  </si>
  <si>
    <t>servizi integrati di biblioteca</t>
  </si>
  <si>
    <t>si</t>
  </si>
  <si>
    <t>1</t>
  </si>
  <si>
    <t>BLBLSU56C68L424E</t>
  </si>
  <si>
    <t>BALBI</t>
  </si>
  <si>
    <t>Luisa</t>
  </si>
  <si>
    <t>ore di servizio</t>
  </si>
  <si>
    <t>0000226120</t>
  </si>
  <si>
    <t>80013890324201700009</t>
  </si>
  <si>
    <t>009</t>
  </si>
  <si>
    <t>71314200-4 Servizi di gestione energia</t>
  </si>
  <si>
    <t>Servizio Integrato Energia 3</t>
  </si>
  <si>
    <t>sì</t>
  </si>
  <si>
    <t>TRNMRP63L45L424A</t>
  </si>
  <si>
    <t>Turinetti di Priero</t>
  </si>
  <si>
    <t>Maria Pia</t>
  </si>
  <si>
    <t>mc</t>
  </si>
  <si>
    <t>Convenzione Consip SIE3</t>
  </si>
  <si>
    <t>80013890324201800001</t>
  </si>
  <si>
    <t>010</t>
  </si>
  <si>
    <t>forniture</t>
  </si>
  <si>
    <t>22212100-0</t>
  </si>
  <si>
    <t>acquisto periodici su supporto cartaceo</t>
  </si>
  <si>
    <t>titoli di periodici</t>
  </si>
  <si>
    <t>0000239224</t>
  </si>
  <si>
    <t>Università degli Studi di Padova</t>
  </si>
  <si>
    <t>80013890324201800002</t>
  </si>
  <si>
    <t>011</t>
  </si>
  <si>
    <t>72320000-4</t>
  </si>
  <si>
    <t>Acquisizione pacchetto Elservier</t>
  </si>
  <si>
    <t>titoli di periodici elettronici</t>
  </si>
  <si>
    <t>0000333893</t>
  </si>
  <si>
    <t>CRUI Conferenza dei Rettori delle Università Italiane</t>
  </si>
  <si>
    <t>80013890324201800009</t>
  </si>
  <si>
    <t>018</t>
  </si>
  <si>
    <t>98341140-8 Servizi di vigilanza di edifici</t>
  </si>
  <si>
    <t>Servizio di vigilanza</t>
  </si>
  <si>
    <t>BLSPLA65C05L424H</t>
  </si>
  <si>
    <t>Balsini</t>
  </si>
  <si>
    <t>Paolo</t>
  </si>
  <si>
    <t>h</t>
  </si>
  <si>
    <t>80013890324201900001</t>
  </si>
  <si>
    <t>90900000-6 Servizi di pulizia e disinfestazione</t>
  </si>
  <si>
    <t>Servizio di pulizia</t>
  </si>
  <si>
    <t>mq</t>
  </si>
  <si>
    <t>Consip Convenzione FM4</t>
  </si>
  <si>
    <t>80013890324201900002</t>
  </si>
  <si>
    <t>002</t>
  </si>
  <si>
    <t>79714000-2 servizi di sorveglianza
79710000-4 servizi di sicurezza</t>
  </si>
  <si>
    <t>servizi di reception</t>
  </si>
  <si>
    <t>FRNLCN55E30L424L</t>
  </si>
  <si>
    <t xml:space="preserve">FRANDOLIG </t>
  </si>
  <si>
    <t>LUCIANO</t>
  </si>
  <si>
    <t>ORE</t>
  </si>
  <si>
    <t>SI</t>
  </si>
  <si>
    <t>CONSIP CONVENZIONE FM4</t>
  </si>
  <si>
    <t>Amministrazione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</si>
  <si>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</si>
  <si>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</si>
  <si>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</si>
  <si>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</si>
  <si>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</si>
  <si>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</si>
  <si>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</si>
  <si>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</si>
  <si>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</si>
  <si>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</si>
  <si>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</si>
  <si>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</si>
  <si>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</si>
  <si>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</si>
  <si>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t>Università degli Studi di Trieste</t>
  </si>
  <si>
    <t>units</t>
  </si>
  <si>
    <t>Direzione Generale</t>
  </si>
  <si>
    <t>Trieste</t>
  </si>
  <si>
    <t>Piazzale Europa, 1</t>
  </si>
  <si>
    <t>0405583005</t>
  </si>
  <si>
    <t>direttore.generale@units.it</t>
  </si>
  <si>
    <t>ateneo@pec.units.it</t>
  </si>
  <si>
    <t>Istruzioni per la compilazione della Programmazione Art.1 comma 505 L208_2015</t>
  </si>
  <si>
    <t>Scheda B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</si>
  <si>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</si>
  <si>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</si>
  <si>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r>
      <t xml:space="preserve">Codice CUI = </t>
    </r>
    <r>
      <rPr>
        <sz val="11"/>
        <color indexed="8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</si>
  <si>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</si>
  <si>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</si>
  <si>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t>Colonna F - Codice CUP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</si>
  <si>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</si>
  <si>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</si>
  <si>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</si>
  <si>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Colonna J - Codice eventuale CUP master</t>
  </si>
  <si>
    <t>Indica l'eventuale CUP master in caso di progetto articolato in più lotti funzionali</t>
  </si>
  <si>
    <t>Colonna L - CPV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</si>
  <si>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</si>
  <si>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r>
      <t>Colonna O - Priorità</t>
    </r>
    <r>
      <rPr>
        <b/>
        <sz val="11"/>
        <color indexed="10"/>
        <rFont val="Calibri"/>
        <family val="2"/>
      </rPr>
      <t xml:space="preserve"> 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</si>
  <si>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</si>
  <si>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</si>
  <si>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indexed="8"/>
        <rFont val="Calibri"/>
        <family val="2"/>
      </rPr>
      <t>dimento</t>
    </r>
    <r>
      <rPr>
        <sz val="11"/>
        <color indexed="8"/>
        <rFont val="Calibri"/>
        <family val="2"/>
      </rPr>
      <t xml:space="preserve"> di acquisto (RUP)</t>
    </r>
  </si>
  <si>
    <t xml:space="preserve">Colonna Y - Stima costi Programma Totale </t>
  </si>
  <si>
    <t>Indicare la somma delle colonne V, W, X</t>
  </si>
  <si>
    <t>Colonne Z, AA - Apporto di capitale privato</t>
  </si>
  <si>
    <t>Riportare valore rispetto al valore totale acquisto</t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</si>
  <si>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</si>
  <si>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</si>
  <si>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t>DATI DI PROGRAMMAZIONE BIENNALE DEGLI ACQUISTI DI BENI E SERVIZI DI IMPORTO UNITARIO STIMATO SUPERIORE A 1 MILIONE DI EURO
ai sensi dell'art. 1, comma 505 della Legge 208/2015</t>
  </si>
  <si>
    <t>Istruzioni per la compilazione della scheda Dati Ente</t>
  </si>
  <si>
    <t>Dati Ente</t>
  </si>
  <si>
    <t>Nella scheda "Dati Enti" inserire i dati anagrafici dell'Amministrazione e del soggetto referente dei dati di programmazione biennale degli acquisti di forniture e servizi ai sensi dell'art. 1, comma 505 della Legge 208/2015</t>
  </si>
  <si>
    <t>Referente dei dati di programmazione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</si>
</sst>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33333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1" fontId="4" fillId="0" borderId="0" xfId="0" applyNumberFormat="1" applyFon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wrapText="1"/>
      <protection locked="0"/>
    </xf>
    <xf numFmtId="4" fontId="0" fillId="0" borderId="0" xfId="0" applyNumberFormat="1" applyAlignment="1">
      <alignment wrapText="1"/>
    </xf>
    <xf numFmtId="164" fontId="4" fillId="0" borderId="0" xfId="0" applyNumberFormat="1" applyFont="1" applyFill="1" applyAlignment="1" applyProtection="1">
      <alignment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1" fontId="4" fillId="0" borderId="0" xfId="0" applyNumberFormat="1" applyFont="1" applyFill="1" applyAlignment="1" applyProtection="1">
      <alignment wrapText="1"/>
      <protection locked="0"/>
    </xf>
    <xf numFmtId="49" fontId="4" fillId="0" borderId="0" xfId="0" quotePrefix="1" applyNumberFormat="1" applyFont="1" applyAlignment="1" applyProtection="1">
      <alignment wrapText="1"/>
      <protection locked="0"/>
    </xf>
    <xf numFmtId="0" fontId="0" fillId="0" borderId="0" xfId="0" applyProtection="1">
      <protection locked="0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7" fillId="3" borderId="3" xfId="0" applyNumberFormat="1" applyFont="1" applyFill="1" applyBorder="1" applyAlignment="1"/>
    <xf numFmtId="4" fontId="7" fillId="3" borderId="4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4" fontId="7" fillId="4" borderId="9" xfId="0" applyNumberFormat="1" applyFont="1" applyFill="1" applyBorder="1" applyAlignment="1">
      <alignment horizontal="left" vertical="center" wrapText="1"/>
    </xf>
    <xf numFmtId="4" fontId="7" fillId="3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4" fontId="6" fillId="0" borderId="11" xfId="0" applyNumberFormat="1" applyFont="1" applyBorder="1" applyAlignment="1">
      <alignment wrapText="1"/>
    </xf>
    <xf numFmtId="4" fontId="7" fillId="3" borderId="0" xfId="0" applyNumberFormat="1" applyFont="1" applyFill="1" applyBorder="1" applyAlignment="1">
      <alignment horizontal="left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0" workbookViewId="0">
      <selection activeCell="A7" sqref="A7:XFD7"/>
    </sheetView>
  </sheetViews>
  <sheetFormatPr defaultRowHeight="15" x14ac:dyDescent="0.25"/>
  <cols>
    <col min="1" max="1" width="11.42578125" customWidth="1"/>
    <col min="2" max="2" width="160" customWidth="1"/>
  </cols>
  <sheetData>
    <row r="1" spans="1:2" ht="30" x14ac:dyDescent="0.25">
      <c r="A1" s="28"/>
      <c r="B1" s="43" t="s">
        <v>154</v>
      </c>
    </row>
    <row r="2" spans="1:2" ht="15.75" thickBot="1" x14ac:dyDescent="0.3">
      <c r="A2" s="28"/>
      <c r="B2" s="28"/>
    </row>
    <row r="3" spans="1:2" ht="15.75" thickBot="1" x14ac:dyDescent="0.3">
      <c r="A3" s="28"/>
      <c r="B3" s="29" t="s">
        <v>155</v>
      </c>
    </row>
    <row r="4" spans="1:2" ht="30.75" thickBot="1" x14ac:dyDescent="0.3">
      <c r="A4" s="30" t="s">
        <v>156</v>
      </c>
      <c r="B4" s="44" t="s">
        <v>157</v>
      </c>
    </row>
    <row r="5" spans="1:2" ht="5.25" customHeight="1" x14ac:dyDescent="0.25">
      <c r="A5" s="45"/>
      <c r="B5" s="41"/>
    </row>
    <row r="6" spans="1:2" ht="10.5" customHeight="1" thickBot="1" x14ac:dyDescent="0.3">
      <c r="A6" s="45"/>
      <c r="B6" s="41"/>
    </row>
    <row r="7" spans="1:2" ht="15.75" thickBot="1" x14ac:dyDescent="0.3">
      <c r="A7" s="39"/>
      <c r="B7" s="29" t="s">
        <v>129</v>
      </c>
    </row>
    <row r="8" spans="1:2" ht="45.75" thickBot="1" x14ac:dyDescent="0.3">
      <c r="A8" s="40" t="s">
        <v>130</v>
      </c>
      <c r="B8" s="31" t="s">
        <v>131</v>
      </c>
    </row>
    <row r="9" spans="1:2" x14ac:dyDescent="0.25">
      <c r="A9" s="41"/>
      <c r="B9" s="32" t="s">
        <v>132</v>
      </c>
    </row>
    <row r="10" spans="1:2" ht="30" x14ac:dyDescent="0.25">
      <c r="A10" s="41"/>
      <c r="B10" s="33" t="s">
        <v>133</v>
      </c>
    </row>
    <row r="11" spans="1:2" x14ac:dyDescent="0.25">
      <c r="A11" s="41"/>
      <c r="B11" s="32" t="s">
        <v>134</v>
      </c>
    </row>
    <row r="12" spans="1:2" x14ac:dyDescent="0.25">
      <c r="A12" s="41"/>
      <c r="B12" s="34" t="s">
        <v>135</v>
      </c>
    </row>
    <row r="13" spans="1:2" x14ac:dyDescent="0.25">
      <c r="A13" s="41"/>
      <c r="B13" s="32" t="s">
        <v>136</v>
      </c>
    </row>
    <row r="14" spans="1:2" x14ac:dyDescent="0.25">
      <c r="A14" s="41"/>
      <c r="B14" s="35" t="s">
        <v>137</v>
      </c>
    </row>
    <row r="15" spans="1:2" x14ac:dyDescent="0.25">
      <c r="A15" s="41"/>
      <c r="B15" s="32" t="s">
        <v>138</v>
      </c>
    </row>
    <row r="16" spans="1:2" x14ac:dyDescent="0.25">
      <c r="A16" s="41"/>
      <c r="B16" s="35" t="s">
        <v>139</v>
      </c>
    </row>
    <row r="17" spans="1:2" x14ac:dyDescent="0.25">
      <c r="A17" s="41"/>
      <c r="B17" s="32" t="s">
        <v>140</v>
      </c>
    </row>
    <row r="18" spans="1:2" x14ac:dyDescent="0.25">
      <c r="A18" s="41"/>
      <c r="B18" s="35" t="s">
        <v>141</v>
      </c>
    </row>
    <row r="19" spans="1:2" x14ac:dyDescent="0.25">
      <c r="A19" s="42"/>
      <c r="B19" s="32" t="s">
        <v>142</v>
      </c>
    </row>
    <row r="20" spans="1:2" ht="30" x14ac:dyDescent="0.25">
      <c r="A20" s="41"/>
      <c r="B20" s="35" t="s">
        <v>143</v>
      </c>
    </row>
    <row r="21" spans="1:2" x14ac:dyDescent="0.25">
      <c r="A21" s="41"/>
      <c r="B21" s="32" t="s">
        <v>144</v>
      </c>
    </row>
    <row r="22" spans="1:2" ht="30" x14ac:dyDescent="0.25">
      <c r="A22" s="41"/>
      <c r="B22" s="35" t="s">
        <v>145</v>
      </c>
    </row>
    <row r="23" spans="1:2" x14ac:dyDescent="0.25">
      <c r="A23" s="41"/>
      <c r="B23" s="32" t="s">
        <v>146</v>
      </c>
    </row>
    <row r="24" spans="1:2" x14ac:dyDescent="0.25">
      <c r="A24" s="41"/>
      <c r="B24" s="35" t="s">
        <v>147</v>
      </c>
    </row>
    <row r="25" spans="1:2" x14ac:dyDescent="0.25">
      <c r="A25" s="41"/>
      <c r="B25" s="36" t="s">
        <v>148</v>
      </c>
    </row>
    <row r="26" spans="1:2" x14ac:dyDescent="0.25">
      <c r="A26" s="41"/>
      <c r="B26" s="34" t="s">
        <v>149</v>
      </c>
    </row>
    <row r="27" spans="1:2" x14ac:dyDescent="0.25">
      <c r="A27" s="41"/>
      <c r="B27" s="32" t="s">
        <v>150</v>
      </c>
    </row>
    <row r="28" spans="1:2" x14ac:dyDescent="0.25">
      <c r="A28" s="41"/>
      <c r="B28" s="35" t="s">
        <v>151</v>
      </c>
    </row>
    <row r="29" spans="1:2" x14ac:dyDescent="0.25">
      <c r="A29" s="41"/>
      <c r="B29" s="37" t="s">
        <v>152</v>
      </c>
    </row>
    <row r="30" spans="1:2" ht="30.75" thickBot="1" x14ac:dyDescent="0.3">
      <c r="A30" s="41"/>
      <c r="B30" s="38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Normal="100" workbookViewId="0">
      <selection activeCell="A3" sqref="A3:P3"/>
    </sheetView>
  </sheetViews>
  <sheetFormatPr defaultRowHeight="15" x14ac:dyDescent="0.25"/>
  <cols>
    <col min="1" max="1" width="20.140625" bestFit="1" customWidth="1"/>
    <col min="2" max="2" width="14.85546875" bestFit="1" customWidth="1"/>
    <col min="3" max="3" width="14.42578125" bestFit="1" customWidth="1"/>
    <col min="4" max="4" width="16.85546875" customWidth="1"/>
    <col min="5" max="5" width="8.42578125" bestFit="1" customWidth="1"/>
    <col min="6" max="6" width="17.7109375" customWidth="1"/>
    <col min="7" max="7" width="8" bestFit="1" customWidth="1"/>
    <col min="8" max="8" width="16.85546875" bestFit="1" customWidth="1"/>
    <col min="9" max="9" width="11" bestFit="1" customWidth="1"/>
    <col min="10" max="10" width="25.85546875" customWidth="1"/>
    <col min="11" max="11" width="20.140625" customWidth="1"/>
    <col min="12" max="12" width="9.28515625" bestFit="1" customWidth="1"/>
    <col min="13" max="13" width="16.42578125" bestFit="1" customWidth="1"/>
    <col min="14" max="14" width="18" customWidth="1"/>
    <col min="15" max="15" width="11" bestFit="1" customWidth="1"/>
    <col min="16" max="16" width="22.7109375" bestFit="1" customWidth="1"/>
  </cols>
  <sheetData>
    <row r="1" spans="1:16" s="27" customFormat="1" ht="30" customHeight="1" thickBot="1" x14ac:dyDescent="0.25">
      <c r="A1" s="46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6" t="s">
        <v>158</v>
      </c>
      <c r="M1" s="47"/>
      <c r="N1" s="47"/>
      <c r="O1" s="47"/>
      <c r="P1" s="49"/>
    </row>
    <row r="2" spans="1:16" ht="63.75" x14ac:dyDescent="0.25">
      <c r="A2" s="25" t="s">
        <v>106</v>
      </c>
      <c r="B2" s="26" t="s">
        <v>107</v>
      </c>
      <c r="C2" s="26" t="s">
        <v>108</v>
      </c>
      <c r="D2" s="25" t="s">
        <v>109</v>
      </c>
      <c r="E2" s="25" t="s">
        <v>110</v>
      </c>
      <c r="F2" s="25" t="s">
        <v>111</v>
      </c>
      <c r="G2" s="25" t="s">
        <v>112</v>
      </c>
      <c r="H2" s="26" t="s">
        <v>113</v>
      </c>
      <c r="I2" s="26" t="s">
        <v>114</v>
      </c>
      <c r="J2" s="26" t="s">
        <v>115</v>
      </c>
      <c r="K2" s="26" t="s">
        <v>116</v>
      </c>
      <c r="L2" s="26" t="s">
        <v>117</v>
      </c>
      <c r="M2" s="26" t="s">
        <v>118</v>
      </c>
      <c r="N2" s="26" t="s">
        <v>119</v>
      </c>
      <c r="O2" s="26" t="s">
        <v>114</v>
      </c>
      <c r="P2" s="26" t="s">
        <v>120</v>
      </c>
    </row>
    <row r="3" spans="1:16" ht="26.25" x14ac:dyDescent="0.25">
      <c r="A3" s="15" t="s">
        <v>121</v>
      </c>
      <c r="B3" s="15" t="s">
        <v>44</v>
      </c>
      <c r="C3" s="15" t="s">
        <v>122</v>
      </c>
      <c r="D3" s="15" t="s">
        <v>123</v>
      </c>
      <c r="E3" s="15" t="s">
        <v>123</v>
      </c>
      <c r="F3" s="15" t="s">
        <v>47</v>
      </c>
      <c r="G3" s="15" t="s">
        <v>124</v>
      </c>
      <c r="H3" s="15" t="s">
        <v>125</v>
      </c>
      <c r="I3" s="15" t="s">
        <v>126</v>
      </c>
      <c r="J3" s="15" t="s">
        <v>127</v>
      </c>
      <c r="K3" s="15" t="s">
        <v>128</v>
      </c>
      <c r="L3" s="15" t="s">
        <v>65</v>
      </c>
      <c r="M3" s="15" t="s">
        <v>64</v>
      </c>
      <c r="N3" s="15" t="s">
        <v>63</v>
      </c>
      <c r="O3" s="15" t="s">
        <v>126</v>
      </c>
      <c r="P3" s="15" t="s">
        <v>127</v>
      </c>
    </row>
  </sheetData>
  <mergeCells count="2">
    <mergeCell ref="A1:K1"/>
    <mergeCell ref="L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O1" workbookViewId="0">
      <selection activeCell="G1" sqref="G1"/>
    </sheetView>
  </sheetViews>
  <sheetFormatPr defaultRowHeight="15" x14ac:dyDescent="0.25"/>
  <cols>
    <col min="1" max="1" width="20.5703125" customWidth="1"/>
    <col min="2" max="2" width="18.85546875" customWidth="1"/>
    <col min="3" max="3" width="23.140625" customWidth="1"/>
    <col min="4" max="4" width="22.42578125" customWidth="1"/>
    <col min="5" max="5" width="21.42578125" customWidth="1"/>
    <col min="6" max="6" width="10.42578125" customWidth="1"/>
    <col min="7" max="7" width="14.7109375" customWidth="1"/>
    <col min="8" max="8" width="14.28515625" customWidth="1"/>
    <col min="9" max="9" width="16.85546875" customWidth="1"/>
    <col min="10" max="10" width="14.42578125" customWidth="1"/>
    <col min="11" max="12" width="13" customWidth="1"/>
    <col min="13" max="13" width="16.28515625" customWidth="1"/>
    <col min="14" max="14" width="15.42578125" customWidth="1"/>
    <col min="15" max="15" width="11.42578125" customWidth="1"/>
    <col min="16" max="16" width="17.7109375" customWidth="1"/>
    <col min="17" max="17" width="13.85546875" customWidth="1"/>
    <col min="18" max="18" width="14.85546875" customWidth="1"/>
    <col min="19" max="19" width="12.5703125" customWidth="1"/>
    <col min="20" max="20" width="12.140625" customWidth="1"/>
    <col min="21" max="21" width="16.28515625" customWidth="1"/>
    <col min="22" max="24" width="12.7109375" bestFit="1" customWidth="1"/>
    <col min="25" max="25" width="17.28515625" customWidth="1"/>
    <col min="26" max="26" width="20.7109375" customWidth="1"/>
    <col min="27" max="27" width="19.42578125" customWidth="1"/>
    <col min="28" max="28" width="18" customWidth="1"/>
    <col min="29" max="29" width="21.28515625" customWidth="1"/>
    <col min="30" max="30" width="17.5703125" customWidth="1"/>
  </cols>
  <sheetData>
    <row r="1" spans="1:30" s="7" customFormat="1" ht="77.2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5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1" t="s">
        <v>26</v>
      </c>
      <c r="AB1" s="3" t="s">
        <v>27</v>
      </c>
      <c r="AC1" s="1" t="s">
        <v>28</v>
      </c>
      <c r="AD1" s="1" t="s">
        <v>29</v>
      </c>
    </row>
    <row r="2" spans="1:30" s="7" customFormat="1" ht="24.75" customHeight="1" x14ac:dyDescent="0.2">
      <c r="A2" s="8" t="s">
        <v>30</v>
      </c>
      <c r="B2" s="8" t="s">
        <v>30</v>
      </c>
      <c r="C2" s="8" t="s">
        <v>31</v>
      </c>
      <c r="D2" s="8" t="s">
        <v>31</v>
      </c>
      <c r="E2" s="9" t="s">
        <v>30</v>
      </c>
      <c r="F2" s="8" t="s">
        <v>30</v>
      </c>
      <c r="G2" s="8" t="s">
        <v>32</v>
      </c>
      <c r="H2" s="10" t="s">
        <v>33</v>
      </c>
      <c r="I2" s="11" t="s">
        <v>34</v>
      </c>
      <c r="J2" s="8" t="s">
        <v>30</v>
      </c>
      <c r="K2" s="12" t="s">
        <v>35</v>
      </c>
      <c r="L2" s="8" t="s">
        <v>36</v>
      </c>
      <c r="M2" s="12" t="s">
        <v>37</v>
      </c>
      <c r="N2" s="12" t="s">
        <v>32</v>
      </c>
      <c r="O2" s="12" t="s">
        <v>38</v>
      </c>
      <c r="P2" s="8" t="s">
        <v>37</v>
      </c>
      <c r="Q2" s="8" t="s">
        <v>37</v>
      </c>
      <c r="R2" s="8" t="s">
        <v>37</v>
      </c>
      <c r="S2" s="8" t="s">
        <v>39</v>
      </c>
      <c r="T2" s="8" t="s">
        <v>37</v>
      </c>
      <c r="U2" s="8" t="s">
        <v>40</v>
      </c>
      <c r="V2" s="10" t="s">
        <v>41</v>
      </c>
      <c r="W2" s="10" t="s">
        <v>41</v>
      </c>
      <c r="X2" s="10" t="s">
        <v>41</v>
      </c>
      <c r="Y2" s="13" t="s">
        <v>42</v>
      </c>
      <c r="Z2" s="10" t="s">
        <v>41</v>
      </c>
      <c r="AA2" s="8" t="s">
        <v>37</v>
      </c>
      <c r="AB2" s="8" t="s">
        <v>32</v>
      </c>
      <c r="AC2" s="8" t="s">
        <v>30</v>
      </c>
      <c r="AD2" s="8" t="s">
        <v>37</v>
      </c>
    </row>
    <row r="3" spans="1:30" s="19" customFormat="1" ht="26.25" x14ac:dyDescent="0.25">
      <c r="A3" s="14" t="s">
        <v>43</v>
      </c>
      <c r="B3" s="15" t="s">
        <v>44</v>
      </c>
      <c r="C3" s="16">
        <v>2017</v>
      </c>
      <c r="D3" s="16">
        <v>2014</v>
      </c>
      <c r="E3" s="15" t="s">
        <v>45</v>
      </c>
      <c r="F3" s="15"/>
      <c r="G3" s="15" t="s">
        <v>46</v>
      </c>
      <c r="H3" s="17">
        <v>4229660</v>
      </c>
      <c r="I3" s="15" t="s">
        <v>47</v>
      </c>
      <c r="J3" s="15"/>
      <c r="K3" s="15" t="s">
        <v>48</v>
      </c>
      <c r="L3" s="15" t="s">
        <v>49</v>
      </c>
      <c r="M3" s="15" t="s">
        <v>50</v>
      </c>
      <c r="N3" s="15" t="s">
        <v>51</v>
      </c>
      <c r="O3" s="15" t="s">
        <v>52</v>
      </c>
      <c r="P3" s="15" t="s">
        <v>53</v>
      </c>
      <c r="Q3" s="15" t="s">
        <v>54</v>
      </c>
      <c r="R3" s="15" t="s">
        <v>55</v>
      </c>
      <c r="S3" s="18">
        <v>222614</v>
      </c>
      <c r="T3" s="15" t="s">
        <v>56</v>
      </c>
      <c r="U3" s="16">
        <v>72</v>
      </c>
      <c r="V3" s="17">
        <v>580001</v>
      </c>
      <c r="W3" s="17">
        <v>580001</v>
      </c>
      <c r="X3" s="17">
        <v>0</v>
      </c>
      <c r="Y3" s="17">
        <f>SUM(V3:X3)</f>
        <v>1160002</v>
      </c>
      <c r="Z3" s="17">
        <v>0</v>
      </c>
      <c r="AA3" s="15"/>
      <c r="AB3" s="15" t="s">
        <v>46</v>
      </c>
      <c r="AC3" s="15" t="s">
        <v>57</v>
      </c>
      <c r="AD3" s="15"/>
    </row>
    <row r="4" spans="1:30" s="7" customFormat="1" ht="51" x14ac:dyDescent="0.2">
      <c r="A4" s="14" t="s">
        <v>58</v>
      </c>
      <c r="B4" s="15" t="s">
        <v>44</v>
      </c>
      <c r="C4" s="16">
        <v>2017</v>
      </c>
      <c r="D4" s="16">
        <v>2017</v>
      </c>
      <c r="E4" s="15" t="s">
        <v>59</v>
      </c>
      <c r="F4" s="15"/>
      <c r="G4" s="15" t="s">
        <v>46</v>
      </c>
      <c r="H4" s="20">
        <v>20097051</v>
      </c>
      <c r="I4" s="15" t="s">
        <v>47</v>
      </c>
      <c r="J4" s="15"/>
      <c r="K4" s="15" t="s">
        <v>48</v>
      </c>
      <c r="L4" s="15" t="s">
        <v>60</v>
      </c>
      <c r="M4" s="15" t="s">
        <v>61</v>
      </c>
      <c r="N4" s="14" t="s">
        <v>62</v>
      </c>
      <c r="O4" s="15" t="s">
        <v>52</v>
      </c>
      <c r="P4" s="15" t="s">
        <v>63</v>
      </c>
      <c r="Q4" s="15" t="s">
        <v>64</v>
      </c>
      <c r="R4" s="15" t="s">
        <v>65</v>
      </c>
      <c r="S4" s="18">
        <v>841680</v>
      </c>
      <c r="T4" s="15" t="s">
        <v>66</v>
      </c>
      <c r="U4" s="16">
        <v>72</v>
      </c>
      <c r="V4" s="17">
        <v>3312621.96</v>
      </c>
      <c r="W4" s="17">
        <v>3312621.96</v>
      </c>
      <c r="X4" s="17">
        <v>8281554.9000000004</v>
      </c>
      <c r="Y4" s="17">
        <v>14906798.82</v>
      </c>
      <c r="Z4" s="17">
        <v>0</v>
      </c>
      <c r="AA4" s="15"/>
      <c r="AB4" s="15" t="s">
        <v>51</v>
      </c>
      <c r="AC4" s="15" t="s">
        <v>57</v>
      </c>
      <c r="AD4" s="15" t="s">
        <v>67</v>
      </c>
    </row>
    <row r="5" spans="1:30" s="7" customFormat="1" ht="38.25" x14ac:dyDescent="0.2">
      <c r="A5" s="14" t="s">
        <v>68</v>
      </c>
      <c r="B5" s="15" t="s">
        <v>44</v>
      </c>
      <c r="C5" s="16">
        <v>2018</v>
      </c>
      <c r="D5" s="16">
        <v>2018</v>
      </c>
      <c r="E5" s="14" t="s">
        <v>69</v>
      </c>
      <c r="F5" s="15"/>
      <c r="G5" s="15" t="s">
        <v>46</v>
      </c>
      <c r="H5" s="17">
        <v>2818000</v>
      </c>
      <c r="I5" s="15" t="s">
        <v>47</v>
      </c>
      <c r="J5" s="15"/>
      <c r="K5" s="15" t="s">
        <v>70</v>
      </c>
      <c r="L5" s="15" t="s">
        <v>71</v>
      </c>
      <c r="M5" s="15" t="s">
        <v>72</v>
      </c>
      <c r="N5" s="15" t="s">
        <v>51</v>
      </c>
      <c r="O5" s="15" t="s">
        <v>52</v>
      </c>
      <c r="P5" s="15" t="s">
        <v>53</v>
      </c>
      <c r="Q5" s="15" t="s">
        <v>54</v>
      </c>
      <c r="R5" s="15" t="s">
        <v>55</v>
      </c>
      <c r="S5" s="18">
        <v>5500</v>
      </c>
      <c r="T5" s="15" t="s">
        <v>73</v>
      </c>
      <c r="U5" s="16">
        <v>36</v>
      </c>
      <c r="V5" s="17">
        <v>939000</v>
      </c>
      <c r="W5" s="17">
        <v>985000</v>
      </c>
      <c r="X5" s="17">
        <v>0</v>
      </c>
      <c r="Y5" s="17">
        <f>SUM(V5:X5)</f>
        <v>1924000</v>
      </c>
      <c r="Z5" s="17">
        <v>0</v>
      </c>
      <c r="AA5" s="15"/>
      <c r="AB5" s="15" t="s">
        <v>51</v>
      </c>
      <c r="AC5" s="21" t="s">
        <v>74</v>
      </c>
      <c r="AD5" s="15" t="s">
        <v>75</v>
      </c>
    </row>
    <row r="6" spans="1:30" s="7" customFormat="1" ht="38.25" x14ac:dyDescent="0.2">
      <c r="A6" s="14" t="s">
        <v>76</v>
      </c>
      <c r="B6" s="15" t="s">
        <v>44</v>
      </c>
      <c r="C6" s="16">
        <v>2018</v>
      </c>
      <c r="D6" s="16">
        <v>2018</v>
      </c>
      <c r="E6" s="14" t="s">
        <v>77</v>
      </c>
      <c r="F6" s="15"/>
      <c r="G6" s="15" t="s">
        <v>46</v>
      </c>
      <c r="H6" s="17">
        <v>2833899.5</v>
      </c>
      <c r="I6" s="15" t="s">
        <v>47</v>
      </c>
      <c r="J6" s="15"/>
      <c r="K6" s="15" t="s">
        <v>48</v>
      </c>
      <c r="L6" s="15" t="s">
        <v>78</v>
      </c>
      <c r="M6" s="15" t="s">
        <v>79</v>
      </c>
      <c r="N6" s="15" t="s">
        <v>51</v>
      </c>
      <c r="O6" s="15" t="s">
        <v>52</v>
      </c>
      <c r="P6" s="15" t="s">
        <v>53</v>
      </c>
      <c r="Q6" s="15" t="s">
        <v>54</v>
      </c>
      <c r="R6" s="15" t="s">
        <v>55</v>
      </c>
      <c r="S6" s="18">
        <v>10000</v>
      </c>
      <c r="T6" s="15" t="s">
        <v>80</v>
      </c>
      <c r="U6" s="16">
        <v>60</v>
      </c>
      <c r="V6" s="17">
        <v>558855.11</v>
      </c>
      <c r="W6" s="17">
        <v>564443.66</v>
      </c>
      <c r="X6" s="17">
        <v>1157278.8400000001</v>
      </c>
      <c r="Y6" s="17">
        <f>SUM(V6:X6)</f>
        <v>2280577.6100000003</v>
      </c>
      <c r="Z6" s="17">
        <v>0</v>
      </c>
      <c r="AA6" s="15"/>
      <c r="AB6" s="15" t="s">
        <v>51</v>
      </c>
      <c r="AC6" s="15" t="s">
        <v>81</v>
      </c>
      <c r="AD6" s="15" t="s">
        <v>82</v>
      </c>
    </row>
    <row r="7" spans="1:30" s="7" customFormat="1" ht="51" x14ac:dyDescent="0.2">
      <c r="A7" s="14" t="s">
        <v>83</v>
      </c>
      <c r="B7" s="15" t="s">
        <v>44</v>
      </c>
      <c r="C7" s="22">
        <v>2018</v>
      </c>
      <c r="D7" s="16">
        <v>2015</v>
      </c>
      <c r="E7" s="14" t="s">
        <v>84</v>
      </c>
      <c r="F7" s="15"/>
      <c r="G7" s="15" t="s">
        <v>46</v>
      </c>
      <c r="H7" s="17">
        <v>2142424.2000000002</v>
      </c>
      <c r="I7" s="15" t="s">
        <v>47</v>
      </c>
      <c r="J7" s="15"/>
      <c r="K7" s="15" t="s">
        <v>48</v>
      </c>
      <c r="L7" s="15" t="s">
        <v>85</v>
      </c>
      <c r="M7" s="15" t="s">
        <v>86</v>
      </c>
      <c r="N7" s="15" t="s">
        <v>46</v>
      </c>
      <c r="O7" s="15" t="s">
        <v>52</v>
      </c>
      <c r="P7" s="23" t="s">
        <v>87</v>
      </c>
      <c r="Q7" s="15" t="s">
        <v>88</v>
      </c>
      <c r="R7" s="15" t="s">
        <v>89</v>
      </c>
      <c r="S7" s="18">
        <v>85700</v>
      </c>
      <c r="T7" s="15" t="s">
        <v>90</v>
      </c>
      <c r="U7" s="16">
        <v>60</v>
      </c>
      <c r="V7" s="17">
        <v>457581.97</v>
      </c>
      <c r="W7" s="17">
        <v>279506.32</v>
      </c>
      <c r="X7" s="17">
        <v>0</v>
      </c>
      <c r="Y7" s="17">
        <f>V7+W7+X7</f>
        <v>737088.29</v>
      </c>
      <c r="Z7" s="17">
        <v>0</v>
      </c>
      <c r="AA7" s="15"/>
      <c r="AB7" s="15" t="s">
        <v>46</v>
      </c>
      <c r="AC7" s="15"/>
      <c r="AD7" s="15"/>
    </row>
    <row r="8" spans="1:30" s="7" customFormat="1" ht="92.25" customHeight="1" x14ac:dyDescent="0.25">
      <c r="A8" s="14" t="s">
        <v>91</v>
      </c>
      <c r="B8" s="15" t="s">
        <v>44</v>
      </c>
      <c r="C8" s="16">
        <v>2019</v>
      </c>
      <c r="D8" s="16">
        <v>2019</v>
      </c>
      <c r="E8" s="14" t="s">
        <v>45</v>
      </c>
      <c r="F8" s="15"/>
      <c r="G8" s="15" t="s">
        <v>46</v>
      </c>
      <c r="H8" s="17">
        <v>12300000</v>
      </c>
      <c r="I8" s="15" t="s">
        <v>47</v>
      </c>
      <c r="J8" s="24"/>
      <c r="K8" s="15" t="s">
        <v>48</v>
      </c>
      <c r="L8" s="15" t="s">
        <v>92</v>
      </c>
      <c r="M8" s="15" t="s">
        <v>93</v>
      </c>
      <c r="N8" s="15" t="s">
        <v>51</v>
      </c>
      <c r="O8" s="15" t="s">
        <v>52</v>
      </c>
      <c r="P8" s="23" t="s">
        <v>87</v>
      </c>
      <c r="Q8" s="15" t="s">
        <v>88</v>
      </c>
      <c r="R8" s="15" t="s">
        <v>89</v>
      </c>
      <c r="S8" s="18">
        <v>170000</v>
      </c>
      <c r="T8" s="15" t="s">
        <v>94</v>
      </c>
      <c r="U8" s="16">
        <v>72</v>
      </c>
      <c r="V8" s="17">
        <f>H8/6/2</f>
        <v>1025000</v>
      </c>
      <c r="W8" s="17">
        <f>V8*2</f>
        <v>2050000</v>
      </c>
      <c r="X8" s="17">
        <f>H8-V8-W8</f>
        <v>9225000</v>
      </c>
      <c r="Y8" s="17">
        <f>V8+W8+X8</f>
        <v>12300000</v>
      </c>
      <c r="Z8" s="17">
        <v>0</v>
      </c>
      <c r="AA8" s="24"/>
      <c r="AB8" s="15" t="s">
        <v>51</v>
      </c>
      <c r="AC8" s="15" t="s">
        <v>57</v>
      </c>
      <c r="AD8" s="15" t="s">
        <v>95</v>
      </c>
    </row>
    <row r="9" spans="1:30" s="7" customFormat="1" ht="76.5" x14ac:dyDescent="0.2">
      <c r="A9" s="15" t="s">
        <v>96</v>
      </c>
      <c r="B9" s="15" t="s">
        <v>44</v>
      </c>
      <c r="C9" s="22">
        <v>2019</v>
      </c>
      <c r="D9" s="22">
        <v>2019</v>
      </c>
      <c r="E9" s="14" t="s">
        <v>97</v>
      </c>
      <c r="F9" s="15"/>
      <c r="G9" s="15" t="s">
        <v>46</v>
      </c>
      <c r="H9" s="20">
        <v>9631182</v>
      </c>
      <c r="I9" s="15" t="s">
        <v>47</v>
      </c>
      <c r="J9" s="15"/>
      <c r="K9" s="15" t="s">
        <v>48</v>
      </c>
      <c r="L9" s="15" t="s">
        <v>98</v>
      </c>
      <c r="M9" s="15" t="s">
        <v>99</v>
      </c>
      <c r="N9" s="15" t="s">
        <v>46</v>
      </c>
      <c r="O9" s="15" t="s">
        <v>52</v>
      </c>
      <c r="P9" s="15" t="s">
        <v>100</v>
      </c>
      <c r="Q9" s="15" t="s">
        <v>101</v>
      </c>
      <c r="R9" s="15" t="s">
        <v>102</v>
      </c>
      <c r="S9" s="18">
        <v>45266</v>
      </c>
      <c r="T9" s="15" t="s">
        <v>103</v>
      </c>
      <c r="U9" s="22">
        <v>72</v>
      </c>
      <c r="V9" s="17">
        <v>802598.5</v>
      </c>
      <c r="W9" s="17">
        <f>V9*2</f>
        <v>1605197</v>
      </c>
      <c r="X9" s="17">
        <v>7223386.5</v>
      </c>
      <c r="Y9" s="17">
        <f>V9+W9+X9</f>
        <v>9631182</v>
      </c>
      <c r="Z9" s="17">
        <v>0</v>
      </c>
      <c r="AA9" s="15"/>
      <c r="AB9" s="15" t="s">
        <v>104</v>
      </c>
      <c r="AC9" s="15" t="s">
        <v>57</v>
      </c>
      <c r="AD9" s="15" t="s">
        <v>105</v>
      </c>
    </row>
  </sheetData>
  <pageMargins left="0.39370078740157483" right="0.39370078740157483" top="0.39370078740157483" bottom="0.39370078740157483" header="0.31496062992125984" footer="0.31496062992125984"/>
  <pageSetup paperSize="8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Foglio4</vt:lpstr>
      <vt:lpstr>Scheda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BRUNETTA CLAUDIO</dc:creator>
  <cp:lastModifiedBy>BRUNETTA CLAUDIO</cp:lastModifiedBy>
  <cp:lastPrinted>2018-10-30T12:40:44Z</cp:lastPrinted>
  <dcterms:created xsi:type="dcterms:W3CDTF">2018-10-30T12:09:47Z</dcterms:created>
  <dcterms:modified xsi:type="dcterms:W3CDTF">2018-10-30T12:41:23Z</dcterms:modified>
</cp:coreProperties>
</file>